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2022" sheetId="1" r:id="rId1"/>
    <sheet name="Trang_tính1" sheetId="2" state="hidden" r:id="rId2"/>
  </sheets>
  <externalReferences>
    <externalReference r:id="rId5"/>
  </externalReferences>
  <definedNames>
    <definedName name="_1">#REF!</definedName>
    <definedName name="_2">#REF!</definedName>
    <definedName name="_CON1">#REF!</definedName>
    <definedName name="_CON2">#REF!</definedName>
    <definedName name="_Fill" hidden="1">#REF!</definedName>
    <definedName name="_NET2">#REF!</definedName>
    <definedName name="_Order1" hidden="1">255</definedName>
    <definedName name="_Order2" hidden="1">255</definedName>
    <definedName name="_QL10">#REF!</definedName>
    <definedName name="_Sort" hidden="1">#REF!</definedName>
    <definedName name="_xlfn._FV" hidden="1">#NAME?</definedName>
    <definedName name="BaiChay">#REF!</definedName>
    <definedName name="BOQ">#REF!</definedName>
    <definedName name="BVCISUMMARY">#REF!</definedName>
    <definedName name="CauQL1GD2">#REF!</definedName>
    <definedName name="CauQL1GD3">#REF!</definedName>
    <definedName name="Co">#REF!</definedName>
    <definedName name="COMMON">#REF!</definedName>
    <definedName name="CON_EQP_COS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dđ" hidden="1">{"'Sheet1'!$L$16"}</definedName>
    <definedName name="den_bu">#REF!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gia_tien_BTN">#REF!</definedName>
    <definedName name="GTNT1">#REF!</definedName>
    <definedName name="GTNT2">#REF!</definedName>
    <definedName name="h" hidden="1">{"'Sheet1'!$L$16"}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DLAB_COST">#REF!</definedName>
    <definedName name="INDMANP">#REF!</definedName>
    <definedName name="kie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_xlnm.Print_Area" localSheetId="0">'2022'!$A$1:$J$50</definedName>
    <definedName name="PRINT_AREA_MI">#REF!</definedName>
    <definedName name="_xlnm.Print_Titles" localSheetId="0">'2022'!$3:$3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QL18CLBC">#REF!</definedName>
    <definedName name="QL18conlai">#REF!</definedName>
    <definedName name="SORT">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axTV">10%</definedName>
    <definedName name="TaxXL">5%</definedName>
    <definedName name="Tien">#REF!</definedName>
    <definedName name="Tonghop">#REF!</definedName>
    <definedName name="Tra_don_gia_KS">#REF!</definedName>
    <definedName name="ty_le_BTN">#REF!</definedName>
    <definedName name="VARIINST">#REF!</definedName>
    <definedName name="VARIPURC">#REF!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<sst xmlns="http://schemas.openxmlformats.org/spreadsheetml/2006/main" count="126" uniqueCount="91">
  <si>
    <t>TT</t>
  </si>
  <si>
    <t>Chỉ tiêu</t>
  </si>
  <si>
    <t>Đơn vị</t>
  </si>
  <si>
    <t>I</t>
  </si>
  <si>
    <t>CHỈ TIÊU KINH TẾ</t>
  </si>
  <si>
    <r>
      <t xml:space="preserve">Tổng giá trị gia tăng </t>
    </r>
    <r>
      <rPr>
        <i/>
        <sz val="11"/>
        <rFont val="Times New Roman"/>
        <family val="1"/>
      </rPr>
      <t>(GRDP giá so sánh 2010)</t>
    </r>
  </si>
  <si>
    <t>Tỷ đồng</t>
  </si>
  <si>
    <t>Trong đó:</t>
  </si>
  <si>
    <t>+ Nông, lâm nghiệp, thuỷ sản</t>
  </si>
  <si>
    <t>+ Công nghiệp và xây dựng</t>
  </si>
  <si>
    <t>Công nghiệp</t>
  </si>
  <si>
    <t>Xây dựng</t>
  </si>
  <si>
    <t>+ Thương mại - Dịch vụ</t>
  </si>
  <si>
    <t>+ Thuế sản phẩm - trợ cấp sản phẩm</t>
  </si>
  <si>
    <r>
      <t xml:space="preserve">Tổng giá trị gia tăng </t>
    </r>
    <r>
      <rPr>
        <i/>
        <sz val="11"/>
        <rFont val="Times New Roman"/>
        <family val="1"/>
      </rPr>
      <t>(GRDP giá hiện hành)</t>
    </r>
  </si>
  <si>
    <r>
      <t xml:space="preserve">Cơ cấu GRDP </t>
    </r>
    <r>
      <rPr>
        <i/>
        <sz val="11"/>
        <rFont val="Times New Roman"/>
        <family val="1"/>
      </rPr>
      <t>(giá hiện hành)</t>
    </r>
  </si>
  <si>
    <t>- Nông, lâm nghiệp, thuỷ sản</t>
  </si>
  <si>
    <t>%</t>
  </si>
  <si>
    <t>- Công nghiệp và xây dựng</t>
  </si>
  <si>
    <t>Trong đó: Công nghiệp</t>
  </si>
  <si>
    <t>- Thương mại - Dịch vụ</t>
  </si>
  <si>
    <t>- Thuế sản phẩm trừ trợ cấp</t>
  </si>
  <si>
    <t xml:space="preserve">Tổng mức bán lẻ hàng hoá và doanh thu dịch vụ tiêu dùng </t>
  </si>
  <si>
    <t>Tổng vốn đầu tư phát triển trên địa bàn</t>
  </si>
  <si>
    <t>Tỷ lệ vốn đầu tư/GRDP</t>
  </si>
  <si>
    <t xml:space="preserve">Thu ngân sách trên địa bàn </t>
  </si>
  <si>
    <t>Thu nội địa</t>
  </si>
  <si>
    <t>II</t>
  </si>
  <si>
    <t>CHỈ TIÊU XÃ HỘI  VÀ MÔI TRƯỜNG</t>
  </si>
  <si>
    <t>Dân số trung bình</t>
  </si>
  <si>
    <t>Ngh.người</t>
  </si>
  <si>
    <t>Hộ</t>
  </si>
  <si>
    <t xml:space="preserve">Tỷ lệ lao động qua đào tạo </t>
  </si>
  <si>
    <t>Tỷ lệ trẻ em dưới 5 tuổi suy dinh dưỡng (thể nhẹ cân)</t>
  </si>
  <si>
    <t>&lt; 10</t>
  </si>
  <si>
    <t>Không đưa
 vào KH 2021</t>
  </si>
  <si>
    <t>Tỷ lệ trẻ em dưới 5 tuổi suy dinh dưỡng (thể thấp còi)</t>
  </si>
  <si>
    <t>&lt;22</t>
  </si>
  <si>
    <t>Số giường bệnh trên 1 vạn dân</t>
  </si>
  <si>
    <t>Giường</t>
  </si>
  <si>
    <t xml:space="preserve">Tỷ lệ dân số tham gia bảo hiểm y tế </t>
  </si>
  <si>
    <t xml:space="preserve"> Người </t>
  </si>
  <si>
    <t>Tỷ lệ hộ dân nông thôn được sử dụng nước hợp vệ sinh</t>
  </si>
  <si>
    <t>Tỷ lệ hộ dân đô thị được sử dụng nước sạch</t>
  </si>
  <si>
    <t>Tỷ lệ chất thải rắn đô thị được thu gom</t>
  </si>
  <si>
    <t>Tỷ lệ che phủ rừng</t>
  </si>
  <si>
    <t>2.1</t>
  </si>
  <si>
    <t>2.2</t>
  </si>
  <si>
    <t>Số hộ nghèo</t>
  </si>
  <si>
    <t>Trong đó: Số hộ nghèo thuộc đối tượng bảo trợ xã hội</t>
  </si>
  <si>
    <t>Trong đó: Số hộ nghèo không bao gồm đối tượng bảo trợ xã hội</t>
  </si>
  <si>
    <t>Tỷ lệ hộ nghèo</t>
  </si>
  <si>
    <t>Tỷ lệ hộ nghèo thuộc đối tượng bảo trợ xã hội</t>
  </si>
  <si>
    <t>Tỷ lệ hộ nghèo không bao gồm đối tượng bảo trợ xã hội</t>
  </si>
  <si>
    <t>Xã</t>
  </si>
  <si>
    <t>III</t>
  </si>
  <si>
    <t>CHỈ TIÊU ANH NINH - QUỐC PHÒNG</t>
  </si>
  <si>
    <t>Tỷ lệ gọi công dân nhập ngũ</t>
  </si>
  <si>
    <t>Tỷ lệ xã, phường, thị trấn vững mạnh về quốc phòng, an ninh</t>
  </si>
  <si>
    <t>Tỷ lệ xã, phường, thị trấn vững mạnh
toàn diện</t>
  </si>
  <si>
    <t>Giảm số hộ nghèo</t>
  </si>
  <si>
    <t>Số người tham gia bảo hiểm xã hội bắt buộc</t>
  </si>
  <si>
    <t>Số người tham gia bảo hiểm thất nghiệp</t>
  </si>
  <si>
    <t>Số người tham gia bảo hiểm xã hội tự nguyện</t>
  </si>
  <si>
    <t xml:space="preserve">Số xã đạt chuẩn nông thôn mới </t>
  </si>
  <si>
    <t>Thực hiện 2020</t>
  </si>
  <si>
    <t>Kế hoạch 2021</t>
  </si>
  <si>
    <t>Ước thực hiện 2021</t>
  </si>
  <si>
    <t>Kế hoạch năm 2022</t>
  </si>
  <si>
    <t>TH 2021 so TH 2020 (%)</t>
  </si>
  <si>
    <t>KH 2022 so ước TH 2021 (%)</t>
  </si>
  <si>
    <t>Đạt</t>
  </si>
  <si>
    <t>117/194</t>
  </si>
  <si>
    <t>≈30%</t>
  </si>
  <si>
    <t>Tổng vốn đầu tư toàn xã hội dự kiến 33.500 tỷ đồng</t>
  </si>
  <si>
    <t>Nguồn vốn ngân sách Trung ương đầu tư trên địa bàn tỉnh</t>
  </si>
  <si>
    <t xml:space="preserve">Ngân sách địa phương quản lý </t>
  </si>
  <si>
    <t xml:space="preserve">Nguồn vốn đầu tư trực tiếp nước ngoài </t>
  </si>
  <si>
    <t xml:space="preserve">Nguồn vốn đầu tư của doanh nghiệp ngoài nhà nước và nhân dân </t>
  </si>
  <si>
    <t>Cơ quan chủ trì</t>
  </si>
  <si>
    <t>Sở Lao động, Thương binh và Xã hội</t>
  </si>
  <si>
    <t>Sở Y tế</t>
  </si>
  <si>
    <t>VP NTM tỉnh</t>
  </si>
  <si>
    <t>Bảo hiểm xã hội tỉnh</t>
  </si>
  <si>
    <t>Sở NN&amp;PTNT</t>
  </si>
  <si>
    <t>Sở Xây dựng</t>
  </si>
  <si>
    <t>Sở Tài nguyên và Môi trường</t>
  </si>
  <si>
    <r>
      <t xml:space="preserve">CÁC CHỈ TIÊU KẾ HOẠCH PHÁT TRIỂN KINH TẾ - XÃ HỘI NĂM 2021 VÀ KẾ HOẠCH NĂM 2022
</t>
    </r>
    <r>
      <rPr>
        <i/>
        <sz val="14"/>
        <rFont val="Times New Roman"/>
        <family val="1"/>
      </rPr>
      <t>(Kèm theo Công văn số 2475/SKHĐT-QHTH ngày 22/11/2021 của Sở Kê hoạch và Đầu tư)</t>
    </r>
  </si>
  <si>
    <t>123/194</t>
  </si>
  <si>
    <t xml:space="preserve">113/194 </t>
  </si>
  <si>
    <t>118/194
(dự kiến vượt mục tiêu 1 xã)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</si>
</sst>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"/>
    <numFmt numFmtId="167" formatCode="0.0%"/>
    <numFmt numFmtId="168" formatCode="#,##0.000"/>
    <numFmt numFmtId="169" formatCode="_(* #,##0.0000_);_(* \(#,##0.0000\);_(* &quot;-&quot;??_);_(@_)"/>
    <numFmt numFmtId="170" formatCode="&quot;Có&quot;;&quot;Có&quot;;&quot;Không&quot;"/>
    <numFmt numFmtId="171" formatCode="&quot;Đúng&quot;;&quot;Đúng&quot;;&quot;Sai&quot;"/>
    <numFmt numFmtId="172" formatCode="&quot;Bật&quot;;&quot;Bật&quot;;&quot;Tắt&quot;"/>
    <numFmt numFmtId="173" formatCode="[$€-2]\ #,##0.00_);[Red]\([$€-2]\ #,##0.00\)"/>
    <numFmt numFmtId="174" formatCode="0.000000"/>
    <numFmt numFmtId="175" formatCode="0.0000000"/>
    <numFmt numFmtId="176" formatCode="0.00000"/>
    <numFmt numFmtId="177" formatCode="0.0000"/>
    <numFmt numFmtId="178" formatCode="0.000"/>
    <numFmt numFmtId="179" formatCode="_(* #,##0.0_);_(* \(#,##0.0\);_(* &quot;-&quot;??_);_(@_)"/>
    <numFmt numFmtId="180" formatCode="#,##0.0000"/>
  </numFmts>
  <fonts count="56">
    <font>
      <sz val="12"/>
      <name val="Times New Roman"/>
      <family val="0"/>
    </font>
    <font>
      <sz val="14"/>
      <color indexed="8"/>
      <name val="Times New Roman"/>
      <family val="2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.VnTime"/>
      <family val="2"/>
    </font>
    <font>
      <sz val="12"/>
      <name val=".VnTime"/>
      <family val="2"/>
    </font>
    <font>
      <i/>
      <sz val="12"/>
      <name val=".VnTime"/>
      <family val="2"/>
    </font>
    <font>
      <i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0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u val="single"/>
      <sz val="12"/>
      <color indexed="25"/>
      <name val="Times New Roman"/>
      <family val="1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2"/>
      <color indexed="30"/>
      <name val="Times New Roman"/>
      <family val="1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Calibri Light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u val="single"/>
      <sz val="12"/>
      <color theme="11"/>
      <name val="Times New Roman"/>
      <family val="1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1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57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4" fontId="6" fillId="33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1" xfId="0" applyFont="1" applyBorder="1" applyAlignment="1" quotePrefix="1">
      <alignment horizontal="justify" vertical="center" wrapText="1"/>
    </xf>
    <xf numFmtId="0" fontId="10" fillId="0" borderId="0" xfId="0" applyFont="1" applyAlignment="1">
      <alignment vertical="center"/>
    </xf>
    <xf numFmtId="4" fontId="7" fillId="33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11" xfId="0" applyFont="1" applyBorder="1" applyAlignment="1" quotePrefix="1">
      <alignment horizontal="justify" vertical="center" wrapText="1"/>
    </xf>
    <xf numFmtId="164" fontId="6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6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 wrapText="1"/>
    </xf>
    <xf numFmtId="164" fontId="6" fillId="3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3" fontId="6" fillId="0" borderId="13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/>
    </xf>
    <xf numFmtId="3" fontId="6" fillId="33" borderId="11" xfId="42" applyNumberFormat="1" applyFont="1" applyFill="1" applyBorder="1" applyAlignment="1">
      <alignment horizontal="center" vertical="center"/>
    </xf>
    <xf numFmtId="3" fontId="7" fillId="33" borderId="11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7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" fontId="6" fillId="0" borderId="11" xfId="42" applyNumberFormat="1" applyFont="1" applyBorder="1" applyAlignment="1">
      <alignment horizontal="center" vertical="center"/>
    </xf>
    <xf numFmtId="4" fontId="7" fillId="0" borderId="11" xfId="42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164" fontId="6" fillId="33" borderId="11" xfId="0" applyNumberFormat="1" applyFont="1" applyFill="1" applyBorder="1" applyAlignment="1">
      <alignment horizontal="center" vertical="center" wrapText="1"/>
    </xf>
    <xf numFmtId="167" fontId="6" fillId="0" borderId="11" xfId="59" applyNumberFormat="1" applyFont="1" applyBorder="1" applyAlignment="1">
      <alignment horizontal="center" vertical="center"/>
    </xf>
    <xf numFmtId="9" fontId="6" fillId="33" borderId="11" xfId="59" applyFont="1" applyFill="1" applyBorder="1" applyAlignment="1">
      <alignment horizontal="center" vertical="center"/>
    </xf>
    <xf numFmtId="10" fontId="5" fillId="0" borderId="0" xfId="59" applyNumberFormat="1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7" fontId="0" fillId="0" borderId="0" xfId="42" applyNumberFormat="1" applyFont="1" applyAlignment="1">
      <alignment horizontal="center" vertical="center"/>
    </xf>
    <xf numFmtId="37" fontId="15" fillId="0" borderId="0" xfId="42" applyNumberFormat="1" applyFont="1" applyAlignment="1">
      <alignment horizontal="center" vertical="center"/>
    </xf>
    <xf numFmtId="9" fontId="0" fillId="0" borderId="0" xfId="59" applyFont="1" applyAlignment="1">
      <alignment horizontal="center" vertical="center"/>
    </xf>
    <xf numFmtId="164" fontId="7" fillId="33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justify" vertical="center" wrapText="1"/>
    </xf>
    <xf numFmtId="3" fontId="17" fillId="0" borderId="11" xfId="0" applyNumberFormat="1" applyFont="1" applyBorder="1" applyAlignment="1" quotePrefix="1">
      <alignment horizontal="center" vertical="center"/>
    </xf>
    <xf numFmtId="164" fontId="17" fillId="3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3" fontId="17" fillId="0" borderId="11" xfId="0" applyNumberFormat="1" applyFont="1" applyBorder="1" applyAlignment="1" quotePrefix="1">
      <alignment horizontal="center" vertical="center" wrapText="1"/>
    </xf>
    <xf numFmtId="9" fontId="17" fillId="33" borderId="11" xfId="59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164" fontId="6" fillId="33" borderId="13" xfId="0" applyNumberFormat="1" applyFont="1" applyFill="1" applyBorder="1" applyAlignment="1">
      <alignment horizontal="center" vertical="center" wrapText="1"/>
    </xf>
    <xf numFmtId="164" fontId="6" fillId="33" borderId="14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/>
    </xf>
    <xf numFmtId="164" fontId="6" fillId="33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nual%20SEDP\2012\KH%202012\Phu%20luc%20KH2012%20bao%20cao%20Quoc%20hoi%20FINAL%2020111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a"/>
      <sheetName val="B.1 - TH"/>
      <sheetName val="B.2. TL,TD"/>
      <sheetName val="B.3 PT-CL"/>
      <sheetName val="B.3. NL,TS"/>
      <sheetName val="B.4.CN"/>
      <sheetName val="B.5. DV"/>
      <sheetName val="B.6 XNK"/>
      <sheetName val="B.7. GDDT"/>
      <sheetName val="B.8. LD,VH,YT,XH"/>
      <sheetName val="B.9. VDTPT"/>
      <sheetName val="B.10. NSNN"/>
      <sheetName val="B.11 PTDN"/>
      <sheetName val="12. DTN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pane ySplit="3" topLeftCell="A50" activePane="bottomLeft" state="frozen"/>
      <selection pane="topLeft" activeCell="A1" sqref="A1"/>
      <selection pane="bottomLeft" activeCell="L27" sqref="L27"/>
    </sheetView>
  </sheetViews>
  <sheetFormatPr defaultColWidth="9.00390625" defaultRowHeight="15.75"/>
  <cols>
    <col min="1" max="1" width="4.125" style="42" customWidth="1"/>
    <col min="2" max="2" width="34.625" style="43" customWidth="1"/>
    <col min="3" max="3" width="8.625" style="28" bestFit="1" customWidth="1"/>
    <col min="4" max="4" width="9.25390625" style="42" bestFit="1" customWidth="1"/>
    <col min="5" max="5" width="10.25390625" style="42" customWidth="1"/>
    <col min="6" max="6" width="9.875" style="42" customWidth="1"/>
    <col min="7" max="7" width="10.00390625" style="42" customWidth="1"/>
    <col min="8" max="8" width="8.875" style="42" bestFit="1" customWidth="1"/>
    <col min="9" max="9" width="11.375" style="42" bestFit="1" customWidth="1"/>
    <col min="10" max="10" width="10.75390625" style="42" customWidth="1"/>
    <col min="11" max="11" width="9.00390625" style="35" customWidth="1"/>
    <col min="12" max="12" width="22.375" style="35" customWidth="1"/>
    <col min="13" max="13" width="9.00390625" style="35" customWidth="1"/>
    <col min="14" max="14" width="10.375" style="35" bestFit="1" customWidth="1"/>
    <col min="15" max="16384" width="9.00390625" style="35" customWidth="1"/>
  </cols>
  <sheetData>
    <row r="1" spans="1:10" ht="39.75" customHeight="1">
      <c r="A1" s="66" t="s">
        <v>87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6.5" customHeight="1">
      <c r="A2" s="1"/>
      <c r="B2" s="1"/>
      <c r="C2" s="1"/>
      <c r="D2" s="30"/>
      <c r="E2" s="29"/>
      <c r="F2" s="30"/>
      <c r="G2" s="29"/>
      <c r="H2" s="29"/>
      <c r="I2" s="29"/>
      <c r="J2" s="2"/>
    </row>
    <row r="3" spans="1:10" s="5" customFormat="1" ht="67.5" customHeight="1">
      <c r="A3" s="3" t="s">
        <v>0</v>
      </c>
      <c r="B3" s="3" t="s">
        <v>1</v>
      </c>
      <c r="C3" s="3" t="s">
        <v>2</v>
      </c>
      <c r="D3" s="3" t="s">
        <v>65</v>
      </c>
      <c r="E3" s="3" t="s">
        <v>66</v>
      </c>
      <c r="F3" s="3" t="s">
        <v>67</v>
      </c>
      <c r="G3" s="3" t="s">
        <v>68</v>
      </c>
      <c r="H3" s="3" t="s">
        <v>69</v>
      </c>
      <c r="I3" s="3" t="s">
        <v>70</v>
      </c>
      <c r="J3" s="3" t="s">
        <v>79</v>
      </c>
    </row>
    <row r="4" spans="1:10" s="7" customFormat="1" ht="34.5" customHeight="1">
      <c r="A4" s="4" t="s">
        <v>3</v>
      </c>
      <c r="B4" s="6" t="s">
        <v>4</v>
      </c>
      <c r="C4" s="4"/>
      <c r="D4" s="4"/>
      <c r="E4" s="4"/>
      <c r="F4" s="4"/>
      <c r="G4" s="4"/>
      <c r="H4" s="4"/>
      <c r="I4" s="4"/>
      <c r="J4" s="4"/>
    </row>
    <row r="5" spans="1:10" ht="33" customHeight="1">
      <c r="A5" s="8">
        <v>1</v>
      </c>
      <c r="B5" s="9" t="s">
        <v>5</v>
      </c>
      <c r="C5" s="8" t="s">
        <v>6</v>
      </c>
      <c r="D5" s="24">
        <v>57557</v>
      </c>
      <c r="E5" s="24">
        <v>61301.399999999994</v>
      </c>
      <c r="F5" s="24">
        <v>60160.66679999999</v>
      </c>
      <c r="G5" s="24">
        <v>64672.71680999999</v>
      </c>
      <c r="H5" s="27">
        <f>+F5/D5*100</f>
        <v>104.52363187796443</v>
      </c>
      <c r="I5" s="27">
        <f>+G5/F5*100</f>
        <v>107.5</v>
      </c>
      <c r="J5" s="45"/>
    </row>
    <row r="6" spans="1:10" s="14" customFormat="1" ht="27" customHeight="1">
      <c r="A6" s="11"/>
      <c r="B6" s="12" t="s">
        <v>7</v>
      </c>
      <c r="C6" s="13"/>
      <c r="D6" s="27"/>
      <c r="E6" s="47"/>
      <c r="F6" s="27"/>
      <c r="G6" s="24"/>
      <c r="H6" s="10"/>
      <c r="I6" s="10"/>
      <c r="J6" s="10"/>
    </row>
    <row r="7" spans="1:10" s="16" customFormat="1" ht="34.5" customHeight="1">
      <c r="A7" s="8"/>
      <c r="B7" s="15" t="s">
        <v>8</v>
      </c>
      <c r="C7" s="8" t="s">
        <v>6</v>
      </c>
      <c r="D7" s="33">
        <v>7498</v>
      </c>
      <c r="E7" s="33">
        <v>7294.2472511999995</v>
      </c>
      <c r="F7" s="33">
        <v>7763.4292000000005</v>
      </c>
      <c r="G7" s="33">
        <v>8042.9126512</v>
      </c>
      <c r="H7" s="27"/>
      <c r="I7" s="27"/>
      <c r="J7" s="27"/>
    </row>
    <row r="8" spans="1:10" s="16" customFormat="1" ht="34.5" customHeight="1">
      <c r="A8" s="8"/>
      <c r="B8" s="15" t="s">
        <v>9</v>
      </c>
      <c r="C8" s="8" t="s">
        <v>6</v>
      </c>
      <c r="D8" s="33">
        <v>20128</v>
      </c>
      <c r="E8" s="33">
        <v>25098</v>
      </c>
      <c r="F8" s="33">
        <v>21307.631999999998</v>
      </c>
      <c r="G8" s="33">
        <v>23054.857824</v>
      </c>
      <c r="H8" s="10"/>
      <c r="I8" s="10"/>
      <c r="J8" s="10"/>
    </row>
    <row r="9" spans="1:10" s="18" customFormat="1" ht="34.5" customHeight="1">
      <c r="A9" s="13"/>
      <c r="B9" s="12" t="s">
        <v>10</v>
      </c>
      <c r="C9" s="13" t="s">
        <v>6</v>
      </c>
      <c r="D9" s="34">
        <v>16208</v>
      </c>
      <c r="E9" s="34">
        <v>21477.4</v>
      </c>
      <c r="F9" s="34">
        <v>17318.248</v>
      </c>
      <c r="G9" s="34">
        <v>18669.071344</v>
      </c>
      <c r="H9" s="17"/>
      <c r="I9" s="17"/>
      <c r="J9" s="17"/>
    </row>
    <row r="10" spans="1:10" s="18" customFormat="1" ht="34.5" customHeight="1">
      <c r="A10" s="13"/>
      <c r="B10" s="12" t="s">
        <v>11</v>
      </c>
      <c r="C10" s="13" t="s">
        <v>6</v>
      </c>
      <c r="D10" s="34">
        <v>3920</v>
      </c>
      <c r="E10" s="34">
        <v>3620.5999999999985</v>
      </c>
      <c r="F10" s="34">
        <v>3989.383999999998</v>
      </c>
      <c r="G10" s="34">
        <v>4385.786479999999</v>
      </c>
      <c r="H10" s="17"/>
      <c r="I10" s="17"/>
      <c r="J10" s="17"/>
    </row>
    <row r="11" spans="1:10" s="16" customFormat="1" ht="34.5" customHeight="1">
      <c r="A11" s="8"/>
      <c r="B11" s="15" t="s">
        <v>12</v>
      </c>
      <c r="C11" s="8" t="s">
        <v>6</v>
      </c>
      <c r="D11" s="33">
        <v>18985</v>
      </c>
      <c r="E11" s="33">
        <v>19651.599316800002</v>
      </c>
      <c r="F11" s="33">
        <v>19102.707000000002</v>
      </c>
      <c r="G11" s="33">
        <v>20630.923560000003</v>
      </c>
      <c r="H11" s="10"/>
      <c r="I11" s="10"/>
      <c r="J11" s="10"/>
    </row>
    <row r="12" spans="1:10" s="16" customFormat="1" ht="34.5" customHeight="1">
      <c r="A12" s="8"/>
      <c r="B12" s="15" t="s">
        <v>13</v>
      </c>
      <c r="C12" s="8" t="s">
        <v>6</v>
      </c>
      <c r="D12" s="33">
        <v>10946</v>
      </c>
      <c r="E12" s="33">
        <v>9257.55343199999</v>
      </c>
      <c r="F12" s="33">
        <v>11986.9646</v>
      </c>
      <c r="G12" s="33">
        <v>12944.022774799989</v>
      </c>
      <c r="H12" s="10"/>
      <c r="I12" s="10"/>
      <c r="J12" s="10"/>
    </row>
    <row r="13" spans="1:10" ht="34.5" customHeight="1">
      <c r="A13" s="8">
        <v>2</v>
      </c>
      <c r="B13" s="9" t="s">
        <v>14</v>
      </c>
      <c r="C13" s="8" t="s">
        <v>6</v>
      </c>
      <c r="D13" s="24">
        <v>94032</v>
      </c>
      <c r="E13" s="24">
        <v>103247.13600000001</v>
      </c>
      <c r="F13" s="24">
        <v>101044</v>
      </c>
      <c r="G13" s="24">
        <v>111148.40000000001</v>
      </c>
      <c r="H13" s="27">
        <f>+F13/D13*100</f>
        <v>107.45703590267144</v>
      </c>
      <c r="I13" s="27">
        <f>+G13/F13*100</f>
        <v>110.00000000000001</v>
      </c>
      <c r="J13" s="10"/>
    </row>
    <row r="14" spans="1:10" ht="34.5" customHeight="1">
      <c r="A14" s="8">
        <v>3</v>
      </c>
      <c r="B14" s="9" t="s">
        <v>15</v>
      </c>
      <c r="C14" s="8"/>
      <c r="D14" s="24">
        <v>100</v>
      </c>
      <c r="E14" s="24">
        <v>100.00000000000001</v>
      </c>
      <c r="F14" s="24"/>
      <c r="G14" s="24"/>
      <c r="H14" s="10"/>
      <c r="I14" s="10"/>
      <c r="J14" s="10"/>
    </row>
    <row r="15" spans="1:10" s="16" customFormat="1" ht="34.5" customHeight="1">
      <c r="A15" s="8"/>
      <c r="B15" s="15" t="s">
        <v>16</v>
      </c>
      <c r="C15" s="8" t="s">
        <v>17</v>
      </c>
      <c r="D15" s="10">
        <v>14.534413816573082</v>
      </c>
      <c r="E15" s="10">
        <v>12.799999999999999</v>
      </c>
      <c r="F15" s="27">
        <v>14.08262068778102</v>
      </c>
      <c r="G15" s="27">
        <v>12.5</v>
      </c>
      <c r="H15" s="10"/>
      <c r="I15" s="10"/>
      <c r="J15" s="10"/>
    </row>
    <row r="16" spans="1:10" s="16" customFormat="1" ht="34.5" customHeight="1">
      <c r="A16" s="8"/>
      <c r="B16" s="15" t="s">
        <v>18</v>
      </c>
      <c r="C16" s="8" t="s">
        <v>17</v>
      </c>
      <c r="D16" s="10">
        <v>33.152543814871535</v>
      </c>
      <c r="E16" s="10">
        <v>34.9</v>
      </c>
      <c r="F16" s="27">
        <v>33.74879175027228</v>
      </c>
      <c r="G16" s="27">
        <v>35.8</v>
      </c>
      <c r="H16" s="10"/>
      <c r="I16" s="10"/>
      <c r="J16" s="10"/>
    </row>
    <row r="17" spans="1:10" s="18" customFormat="1" ht="34.5" customHeight="1">
      <c r="A17" s="13"/>
      <c r="B17" s="19" t="s">
        <v>19</v>
      </c>
      <c r="C17" s="13" t="s">
        <v>17</v>
      </c>
      <c r="D17" s="17">
        <v>26.82172026544155</v>
      </c>
      <c r="E17" s="17">
        <v>28.1</v>
      </c>
      <c r="F17" s="54">
        <v>27.451762738871327</v>
      </c>
      <c r="G17" s="54">
        <v>28.2</v>
      </c>
      <c r="H17" s="10"/>
      <c r="I17" s="10"/>
      <c r="J17" s="17"/>
    </row>
    <row r="18" spans="1:10" s="16" customFormat="1" ht="34.5" customHeight="1">
      <c r="A18" s="8"/>
      <c r="B18" s="15" t="s">
        <v>20</v>
      </c>
      <c r="C18" s="8" t="s">
        <v>17</v>
      </c>
      <c r="D18" s="10">
        <v>34.27981963586864</v>
      </c>
      <c r="E18" s="10">
        <v>34.60000000000001</v>
      </c>
      <c r="F18" s="27">
        <v>33.36421437491825</v>
      </c>
      <c r="G18" s="27">
        <v>34.2</v>
      </c>
      <c r="H18" s="10"/>
      <c r="I18" s="10"/>
      <c r="J18" s="10"/>
    </row>
    <row r="19" spans="1:14" s="16" customFormat="1" ht="34.5" customHeight="1">
      <c r="A19" s="8"/>
      <c r="B19" s="15" t="s">
        <v>21</v>
      </c>
      <c r="C19" s="8" t="s">
        <v>17</v>
      </c>
      <c r="D19" s="10">
        <v>18.033222732686745</v>
      </c>
      <c r="E19" s="10">
        <v>17.700000000000003</v>
      </c>
      <c r="F19" s="27">
        <v>18.80434933715011</v>
      </c>
      <c r="G19" s="55">
        <v>17.5</v>
      </c>
      <c r="H19" s="10"/>
      <c r="I19" s="10"/>
      <c r="J19" s="10"/>
      <c r="N19" s="49"/>
    </row>
    <row r="20" spans="1:12" ht="34.5" customHeight="1">
      <c r="A20" s="8">
        <v>4</v>
      </c>
      <c r="B20" s="9" t="s">
        <v>22</v>
      </c>
      <c r="C20" s="8" t="s">
        <v>6</v>
      </c>
      <c r="D20" s="31">
        <v>44441</v>
      </c>
      <c r="E20" s="31">
        <v>52033.3</v>
      </c>
      <c r="F20" s="31">
        <v>44136</v>
      </c>
      <c r="G20" s="31">
        <f>+F20*10%+F20</f>
        <v>48549.6</v>
      </c>
      <c r="H20" s="27">
        <f>+F20/D20*100</f>
        <v>99.3136968115029</v>
      </c>
      <c r="I20" s="27">
        <f>+G20/F20*100</f>
        <v>109.99999999999999</v>
      </c>
      <c r="J20" s="20"/>
      <c r="L20" s="56"/>
    </row>
    <row r="21" spans="1:12" s="21" customFormat="1" ht="34.5" customHeight="1">
      <c r="A21" s="8">
        <v>5</v>
      </c>
      <c r="B21" s="9" t="s">
        <v>23</v>
      </c>
      <c r="C21" s="8" t="s">
        <v>6</v>
      </c>
      <c r="D21" s="22">
        <v>28742</v>
      </c>
      <c r="E21" s="22">
        <v>31765</v>
      </c>
      <c r="F21" s="22">
        <v>30258</v>
      </c>
      <c r="G21" s="22">
        <v>33500</v>
      </c>
      <c r="H21" s="27">
        <f>+F21/D21*100</f>
        <v>105.27451116832509</v>
      </c>
      <c r="I21" s="27">
        <f>+G21/F21*100</f>
        <v>110.71452177936413</v>
      </c>
      <c r="J21" s="20"/>
      <c r="L21" s="48"/>
    </row>
    <row r="22" spans="1:10" s="21" customFormat="1" ht="34.5" customHeight="1">
      <c r="A22" s="8">
        <v>6</v>
      </c>
      <c r="B22" s="9" t="s">
        <v>24</v>
      </c>
      <c r="C22" s="8" t="s">
        <v>17</v>
      </c>
      <c r="D22" s="46">
        <f>+D21/D13</f>
        <v>0.30566190233112134</v>
      </c>
      <c r="E22" s="46">
        <f>+E21/E13</f>
        <v>0.3076598657419417</v>
      </c>
      <c r="F22" s="46" t="s">
        <v>73</v>
      </c>
      <c r="G22" s="46">
        <f>+G21/G13</f>
        <v>0.3013988505457568</v>
      </c>
      <c r="H22" s="10"/>
      <c r="I22" s="10"/>
      <c r="J22" s="20"/>
    </row>
    <row r="23" spans="1:12" s="21" customFormat="1" ht="34.5" customHeight="1">
      <c r="A23" s="8">
        <v>7</v>
      </c>
      <c r="B23" s="9" t="s">
        <v>25</v>
      </c>
      <c r="C23" s="8" t="s">
        <v>6</v>
      </c>
      <c r="D23" s="22">
        <v>23682</v>
      </c>
      <c r="E23" s="22">
        <v>19350</v>
      </c>
      <c r="F23" s="22">
        <v>21153.7</v>
      </c>
      <c r="G23" s="22">
        <v>23700</v>
      </c>
      <c r="H23" s="27">
        <f>+F23/D23*100</f>
        <v>89.3239591250739</v>
      </c>
      <c r="I23" s="27">
        <f>+G23/F23*100</f>
        <v>112.03713771113328</v>
      </c>
      <c r="J23" s="27"/>
      <c r="L23" s="71"/>
    </row>
    <row r="24" spans="1:12" s="21" customFormat="1" ht="34.5" customHeight="1">
      <c r="A24" s="8">
        <v>8</v>
      </c>
      <c r="B24" s="9" t="s">
        <v>26</v>
      </c>
      <c r="C24" s="8" t="s">
        <v>6</v>
      </c>
      <c r="D24" s="22">
        <v>18250</v>
      </c>
      <c r="E24" s="22">
        <v>16000</v>
      </c>
      <c r="F24" s="22">
        <v>17518.7</v>
      </c>
      <c r="G24" s="22">
        <v>19000</v>
      </c>
      <c r="H24" s="27">
        <f>+F24/D24*100</f>
        <v>95.99287671232877</v>
      </c>
      <c r="I24" s="27">
        <f>+G24/F24*100</f>
        <v>108.4555360842985</v>
      </c>
      <c r="J24" s="27"/>
      <c r="L24" s="71"/>
    </row>
    <row r="25" spans="1:10" s="61" customFormat="1" ht="65.25" customHeight="1">
      <c r="A25" s="57">
        <v>9</v>
      </c>
      <c r="B25" s="58" t="s">
        <v>64</v>
      </c>
      <c r="C25" s="57" t="s">
        <v>54</v>
      </c>
      <c r="D25" s="62" t="s">
        <v>89</v>
      </c>
      <c r="E25" s="62" t="s">
        <v>72</v>
      </c>
      <c r="F25" s="62" t="s">
        <v>90</v>
      </c>
      <c r="G25" s="59" t="s">
        <v>88</v>
      </c>
      <c r="H25" s="63">
        <v>1.04</v>
      </c>
      <c r="I25" s="63">
        <v>1.04</v>
      </c>
      <c r="J25" s="60" t="s">
        <v>82</v>
      </c>
    </row>
    <row r="26" spans="1:10" s="21" customFormat="1" ht="34.5" customHeight="1">
      <c r="A26" s="23" t="s">
        <v>27</v>
      </c>
      <c r="B26" s="6" t="s">
        <v>28</v>
      </c>
      <c r="C26" s="23"/>
      <c r="D26" s="32"/>
      <c r="E26" s="32"/>
      <c r="F26" s="32"/>
      <c r="G26" s="24"/>
      <c r="H26" s="25"/>
      <c r="I26" s="20"/>
      <c r="J26" s="20"/>
    </row>
    <row r="27" spans="1:10" ht="34.5" customHeight="1">
      <c r="A27" s="8">
        <v>1</v>
      </c>
      <c r="B27" s="9" t="s">
        <v>29</v>
      </c>
      <c r="C27" s="8" t="s">
        <v>30</v>
      </c>
      <c r="D27" s="22">
        <v>1505</v>
      </c>
      <c r="E27" s="24">
        <v>1509.515</v>
      </c>
      <c r="F27" s="22">
        <v>1511</v>
      </c>
      <c r="G27" s="24">
        <v>1517</v>
      </c>
      <c r="H27" s="27">
        <f>+F27/D27*100</f>
        <v>100.39867109634551</v>
      </c>
      <c r="I27" s="27">
        <f>+G27/F27*100</f>
        <v>100.39708802117804</v>
      </c>
      <c r="J27" s="27"/>
    </row>
    <row r="28" spans="1:10" ht="54" customHeight="1">
      <c r="A28" s="8">
        <v>2</v>
      </c>
      <c r="B28" s="9" t="s">
        <v>60</v>
      </c>
      <c r="C28" s="8" t="s">
        <v>31</v>
      </c>
      <c r="D28" s="22">
        <v>2872</v>
      </c>
      <c r="E28" s="22">
        <v>2000</v>
      </c>
      <c r="F28" s="22">
        <v>3028</v>
      </c>
      <c r="G28" s="22">
        <v>3000</v>
      </c>
      <c r="H28" s="27">
        <f aca="true" t="shared" si="0" ref="H28:H42">+F28/D28*100</f>
        <v>105.43175487465182</v>
      </c>
      <c r="I28" s="27">
        <f aca="true" t="shared" si="1" ref="I28:I42">+G28/F28*100</f>
        <v>99.07529722589167</v>
      </c>
      <c r="J28" s="72" t="s">
        <v>80</v>
      </c>
    </row>
    <row r="29" spans="1:10" ht="34.5" customHeight="1" hidden="1">
      <c r="A29" s="8" t="s">
        <v>46</v>
      </c>
      <c r="B29" s="9" t="s">
        <v>48</v>
      </c>
      <c r="C29" s="8" t="s">
        <v>31</v>
      </c>
      <c r="D29" s="22" t="e">
        <v>#VALUE!</v>
      </c>
      <c r="E29" s="22" t="e">
        <v>#VALUE!</v>
      </c>
      <c r="F29" s="22"/>
      <c r="G29" s="22"/>
      <c r="H29" s="27" t="e">
        <f t="shared" si="0"/>
        <v>#VALUE!</v>
      </c>
      <c r="I29" s="27" t="e">
        <f t="shared" si="1"/>
        <v>#DIV/0!</v>
      </c>
      <c r="J29" s="73"/>
    </row>
    <row r="30" spans="1:10" s="37" customFormat="1" ht="34.5" customHeight="1" hidden="1">
      <c r="A30" s="67"/>
      <c r="B30" s="12" t="s">
        <v>49</v>
      </c>
      <c r="C30" s="13" t="s">
        <v>31</v>
      </c>
      <c r="D30" s="36" t="s">
        <v>31</v>
      </c>
      <c r="E30" s="36" t="s">
        <v>31</v>
      </c>
      <c r="F30" s="36"/>
      <c r="G30" s="36"/>
      <c r="H30" s="27" t="e">
        <f t="shared" si="0"/>
        <v>#VALUE!</v>
      </c>
      <c r="I30" s="27" t="e">
        <f t="shared" si="1"/>
        <v>#DIV/0!</v>
      </c>
      <c r="J30" s="73"/>
    </row>
    <row r="31" spans="1:10" s="37" customFormat="1" ht="34.5" customHeight="1" hidden="1">
      <c r="A31" s="68"/>
      <c r="B31" s="12" t="s">
        <v>50</v>
      </c>
      <c r="C31" s="13" t="s">
        <v>31</v>
      </c>
      <c r="D31" s="36" t="e">
        <v>#VALUE!</v>
      </c>
      <c r="E31" s="36" t="e">
        <v>#VALUE!</v>
      </c>
      <c r="F31" s="36"/>
      <c r="G31" s="36"/>
      <c r="H31" s="27" t="e">
        <f t="shared" si="0"/>
        <v>#VALUE!</v>
      </c>
      <c r="I31" s="27" t="e">
        <f t="shared" si="1"/>
        <v>#DIV/0!</v>
      </c>
      <c r="J31" s="73"/>
    </row>
    <row r="32" spans="1:10" ht="34.5" customHeight="1" hidden="1">
      <c r="A32" s="8" t="s">
        <v>47</v>
      </c>
      <c r="B32" s="9" t="s">
        <v>51</v>
      </c>
      <c r="C32" s="8" t="s">
        <v>17</v>
      </c>
      <c r="D32" s="38">
        <v>5.37</v>
      </c>
      <c r="E32" s="25">
        <v>4.77</v>
      </c>
      <c r="F32" s="38"/>
      <c r="G32" s="38"/>
      <c r="H32" s="27">
        <f t="shared" si="0"/>
        <v>0</v>
      </c>
      <c r="I32" s="27" t="e">
        <f t="shared" si="1"/>
        <v>#DIV/0!</v>
      </c>
      <c r="J32" s="73"/>
    </row>
    <row r="33" spans="1:10" s="37" customFormat="1" ht="34.5" customHeight="1" hidden="1">
      <c r="A33" s="67"/>
      <c r="B33" s="12" t="s">
        <v>52</v>
      </c>
      <c r="C33" s="13" t="s">
        <v>17</v>
      </c>
      <c r="D33" s="39">
        <v>1.83</v>
      </c>
      <c r="E33" s="39">
        <v>1.83</v>
      </c>
      <c r="F33" s="39"/>
      <c r="G33" s="39"/>
      <c r="H33" s="27">
        <f t="shared" si="0"/>
        <v>0</v>
      </c>
      <c r="I33" s="27" t="e">
        <f t="shared" si="1"/>
        <v>#DIV/0!</v>
      </c>
      <c r="J33" s="73"/>
    </row>
    <row r="34" spans="1:10" s="37" customFormat="1" ht="34.5" customHeight="1" hidden="1">
      <c r="A34" s="68"/>
      <c r="B34" s="12" t="s">
        <v>53</v>
      </c>
      <c r="C34" s="13" t="s">
        <v>17</v>
      </c>
      <c r="D34" s="39">
        <v>3.54</v>
      </c>
      <c r="E34" s="40">
        <v>2.9399999999999995</v>
      </c>
      <c r="F34" s="39"/>
      <c r="G34" s="39"/>
      <c r="H34" s="27">
        <f t="shared" si="0"/>
        <v>0</v>
      </c>
      <c r="I34" s="27" t="e">
        <f t="shared" si="1"/>
        <v>#DIV/0!</v>
      </c>
      <c r="J34" s="73"/>
    </row>
    <row r="35" spans="1:10" ht="34.5" customHeight="1">
      <c r="A35" s="8">
        <v>3</v>
      </c>
      <c r="B35" s="9" t="s">
        <v>32</v>
      </c>
      <c r="C35" s="8" t="s">
        <v>17</v>
      </c>
      <c r="D35" s="25">
        <v>65</v>
      </c>
      <c r="E35" s="20">
        <v>67</v>
      </c>
      <c r="F35" s="25">
        <v>67</v>
      </c>
      <c r="G35" s="20">
        <v>69</v>
      </c>
      <c r="H35" s="27"/>
      <c r="I35" s="27"/>
      <c r="J35" s="74"/>
    </row>
    <row r="36" spans="1:10" ht="43.5" customHeight="1" hidden="1">
      <c r="A36" s="69">
        <f aca="true" t="shared" si="2" ref="A36:A46">+A35+1</f>
        <v>4</v>
      </c>
      <c r="B36" s="9" t="s">
        <v>33</v>
      </c>
      <c r="C36" s="8" t="s">
        <v>17</v>
      </c>
      <c r="D36" s="20" t="s">
        <v>34</v>
      </c>
      <c r="E36" s="20" t="s">
        <v>35</v>
      </c>
      <c r="F36" s="20"/>
      <c r="G36" s="55"/>
      <c r="H36" s="27" t="e">
        <f t="shared" si="0"/>
        <v>#VALUE!</v>
      </c>
      <c r="I36" s="27" t="e">
        <f t="shared" si="1"/>
        <v>#DIV/0!</v>
      </c>
      <c r="J36" s="27" t="s">
        <v>71</v>
      </c>
    </row>
    <row r="37" spans="1:10" s="41" customFormat="1" ht="47.25" customHeight="1">
      <c r="A37" s="70"/>
      <c r="B37" s="26" t="s">
        <v>36</v>
      </c>
      <c r="C37" s="8" t="s">
        <v>17</v>
      </c>
      <c r="D37" s="27" t="s">
        <v>37</v>
      </c>
      <c r="E37" s="27">
        <v>21.6</v>
      </c>
      <c r="F37" s="27">
        <v>21.6</v>
      </c>
      <c r="G37" s="27">
        <v>21.2</v>
      </c>
      <c r="H37" s="27"/>
      <c r="I37" s="27"/>
      <c r="J37" s="75" t="s">
        <v>81</v>
      </c>
    </row>
    <row r="38" spans="1:10" ht="34.5" customHeight="1">
      <c r="A38" s="8">
        <f>+A36+1</f>
        <v>5</v>
      </c>
      <c r="B38" s="9" t="s">
        <v>38</v>
      </c>
      <c r="C38" s="8" t="s">
        <v>39</v>
      </c>
      <c r="D38" s="27">
        <v>41.5</v>
      </c>
      <c r="E38" s="27">
        <v>42.6</v>
      </c>
      <c r="F38" s="27">
        <v>44.6</v>
      </c>
      <c r="G38" s="27">
        <v>44.6</v>
      </c>
      <c r="H38" s="27">
        <f t="shared" si="0"/>
        <v>107.4698795180723</v>
      </c>
      <c r="I38" s="27">
        <f t="shared" si="1"/>
        <v>100</v>
      </c>
      <c r="J38" s="76"/>
    </row>
    <row r="39" spans="1:10" ht="34.5" customHeight="1">
      <c r="A39" s="8">
        <f t="shared" si="2"/>
        <v>6</v>
      </c>
      <c r="B39" s="9" t="s">
        <v>40</v>
      </c>
      <c r="C39" s="8" t="s">
        <v>17</v>
      </c>
      <c r="D39" s="10">
        <v>95.01</v>
      </c>
      <c r="E39" s="27">
        <v>96</v>
      </c>
      <c r="F39" s="10">
        <v>95.64</v>
      </c>
      <c r="G39" s="27">
        <v>96</v>
      </c>
      <c r="H39" s="27"/>
      <c r="I39" s="27"/>
      <c r="J39" s="72" t="s">
        <v>83</v>
      </c>
    </row>
    <row r="40" spans="1:10" ht="34.5" customHeight="1">
      <c r="A40" s="8">
        <f t="shared" si="2"/>
        <v>7</v>
      </c>
      <c r="B40" s="9" t="s">
        <v>61</v>
      </c>
      <c r="C40" s="8" t="s">
        <v>41</v>
      </c>
      <c r="D40" s="24">
        <v>168298</v>
      </c>
      <c r="E40" s="24">
        <v>201000</v>
      </c>
      <c r="F40" s="24">
        <v>175500</v>
      </c>
      <c r="G40" s="24">
        <v>178893</v>
      </c>
      <c r="H40" s="27">
        <f t="shared" si="0"/>
        <v>104.27931407384521</v>
      </c>
      <c r="I40" s="27">
        <f t="shared" si="1"/>
        <v>101.93333333333334</v>
      </c>
      <c r="J40" s="73"/>
    </row>
    <row r="41" spans="1:10" ht="34.5" customHeight="1">
      <c r="A41" s="8">
        <f t="shared" si="2"/>
        <v>8</v>
      </c>
      <c r="B41" s="9" t="s">
        <v>62</v>
      </c>
      <c r="C41" s="8" t="s">
        <v>41</v>
      </c>
      <c r="D41" s="24">
        <v>154432</v>
      </c>
      <c r="E41" s="24">
        <v>186400</v>
      </c>
      <c r="F41" s="24">
        <v>161500</v>
      </c>
      <c r="G41" s="24">
        <v>164925</v>
      </c>
      <c r="H41" s="27">
        <f t="shared" si="0"/>
        <v>104.5767716535433</v>
      </c>
      <c r="I41" s="27">
        <f t="shared" si="1"/>
        <v>102.12074303405572</v>
      </c>
      <c r="J41" s="73"/>
    </row>
    <row r="42" spans="1:10" ht="34.5" customHeight="1">
      <c r="A42" s="8">
        <f t="shared" si="2"/>
        <v>9</v>
      </c>
      <c r="B42" s="9" t="s">
        <v>63</v>
      </c>
      <c r="C42" s="8" t="s">
        <v>41</v>
      </c>
      <c r="D42" s="24">
        <v>14201</v>
      </c>
      <c r="E42" s="24">
        <v>26500</v>
      </c>
      <c r="F42" s="24">
        <v>22500</v>
      </c>
      <c r="G42" s="24">
        <v>29500</v>
      </c>
      <c r="H42" s="27">
        <f t="shared" si="0"/>
        <v>158.4395465108091</v>
      </c>
      <c r="I42" s="27">
        <f t="shared" si="1"/>
        <v>131.11111111111111</v>
      </c>
      <c r="J42" s="74"/>
    </row>
    <row r="43" spans="1:10" ht="34.5" customHeight="1">
      <c r="A43" s="8">
        <f t="shared" si="2"/>
        <v>10</v>
      </c>
      <c r="B43" s="9" t="s">
        <v>42</v>
      </c>
      <c r="C43" s="8" t="s">
        <v>17</v>
      </c>
      <c r="D43" s="25">
        <v>95</v>
      </c>
      <c r="E43" s="20">
        <v>96</v>
      </c>
      <c r="F43" s="20">
        <v>95.5</v>
      </c>
      <c r="G43" s="20">
        <v>95.6</v>
      </c>
      <c r="H43" s="27"/>
      <c r="I43" s="27"/>
      <c r="J43" s="45" t="s">
        <v>84</v>
      </c>
    </row>
    <row r="44" spans="1:10" ht="34.5" customHeight="1">
      <c r="A44" s="8">
        <f t="shared" si="2"/>
        <v>11</v>
      </c>
      <c r="B44" s="9" t="s">
        <v>43</v>
      </c>
      <c r="C44" s="8" t="s">
        <v>17</v>
      </c>
      <c r="D44" s="20">
        <v>80</v>
      </c>
      <c r="E44" s="20">
        <v>82</v>
      </c>
      <c r="F44" s="20"/>
      <c r="G44" s="20"/>
      <c r="H44" s="27"/>
      <c r="I44" s="27"/>
      <c r="J44" s="20" t="s">
        <v>85</v>
      </c>
    </row>
    <row r="45" spans="1:10" ht="34.5" customHeight="1">
      <c r="A45" s="8">
        <f t="shared" si="2"/>
        <v>12</v>
      </c>
      <c r="B45" s="9" t="s">
        <v>44</v>
      </c>
      <c r="C45" s="8" t="s">
        <v>17</v>
      </c>
      <c r="D45" s="20">
        <v>90</v>
      </c>
      <c r="E45" s="20">
        <v>91</v>
      </c>
      <c r="F45" s="20"/>
      <c r="G45" s="20"/>
      <c r="H45" s="27"/>
      <c r="I45" s="27"/>
      <c r="J45" s="64" t="s">
        <v>86</v>
      </c>
    </row>
    <row r="46" spans="1:10" s="28" customFormat="1" ht="34.5" customHeight="1">
      <c r="A46" s="8">
        <f t="shared" si="2"/>
        <v>13</v>
      </c>
      <c r="B46" s="9" t="s">
        <v>45</v>
      </c>
      <c r="C46" s="8" t="s">
        <v>17</v>
      </c>
      <c r="D46" s="20">
        <v>59.5</v>
      </c>
      <c r="E46" s="20">
        <v>60.2</v>
      </c>
      <c r="F46" s="20">
        <v>59.4</v>
      </c>
      <c r="G46" s="20">
        <v>59.5</v>
      </c>
      <c r="H46" s="27"/>
      <c r="I46" s="27"/>
      <c r="J46" s="65"/>
    </row>
    <row r="47" spans="1:10" s="21" customFormat="1" ht="34.5" customHeight="1">
      <c r="A47" s="23" t="s">
        <v>55</v>
      </c>
      <c r="B47" s="6" t="s">
        <v>56</v>
      </c>
      <c r="C47" s="8" t="s">
        <v>17</v>
      </c>
      <c r="D47" s="22">
        <v>100</v>
      </c>
      <c r="E47" s="22">
        <v>100</v>
      </c>
      <c r="F47" s="22">
        <v>100</v>
      </c>
      <c r="G47" s="22">
        <v>100</v>
      </c>
      <c r="H47" s="25"/>
      <c r="I47" s="20"/>
      <c r="J47" s="27"/>
    </row>
    <row r="48" spans="1:10" ht="31.5" customHeight="1">
      <c r="A48" s="8">
        <v>1</v>
      </c>
      <c r="B48" s="9" t="s">
        <v>57</v>
      </c>
      <c r="C48" s="8"/>
      <c r="D48" s="22"/>
      <c r="E48" s="22"/>
      <c r="F48" s="22"/>
      <c r="G48" s="22"/>
      <c r="H48" s="24"/>
      <c r="I48" s="24"/>
      <c r="J48" s="20"/>
    </row>
    <row r="49" spans="1:10" ht="34.5" customHeight="1">
      <c r="A49" s="8">
        <v>2</v>
      </c>
      <c r="B49" s="9" t="s">
        <v>58</v>
      </c>
      <c r="C49" s="8"/>
      <c r="D49" s="22"/>
      <c r="E49" s="22"/>
      <c r="F49" s="22"/>
      <c r="G49" s="22"/>
      <c r="H49" s="10"/>
      <c r="I49" s="10"/>
      <c r="J49" s="20"/>
    </row>
    <row r="50" spans="1:10" ht="34.5" customHeight="1">
      <c r="A50" s="8">
        <v>3</v>
      </c>
      <c r="B50" s="9" t="s">
        <v>59</v>
      </c>
      <c r="C50" s="8"/>
      <c r="D50" s="22"/>
      <c r="E50" s="22"/>
      <c r="F50" s="22"/>
      <c r="G50" s="22"/>
      <c r="H50" s="10"/>
      <c r="I50" s="10"/>
      <c r="J50" s="20"/>
    </row>
  </sheetData>
  <sheetProtection/>
  <mergeCells count="9">
    <mergeCell ref="J45:J46"/>
    <mergeCell ref="A1:J1"/>
    <mergeCell ref="A30:A31"/>
    <mergeCell ref="A33:A34"/>
    <mergeCell ref="A36:A37"/>
    <mergeCell ref="L23:L24"/>
    <mergeCell ref="J28:J35"/>
    <mergeCell ref="J37:J38"/>
    <mergeCell ref="J39:J42"/>
  </mergeCells>
  <printOptions horizontalCentered="1"/>
  <pageMargins left="0.2" right="0" top="0.75" bottom="0.5" header="0.75" footer="0.5"/>
  <pageSetup horizontalDpi="600" verticalDpi="600" orientation="portrait" paperSize="9" scale="80" r:id="rId1"/>
  <headerFooter>
    <oddFooter>&amp;CTrang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3:E21"/>
  <sheetViews>
    <sheetView zoomScalePageLayoutView="0" workbookViewId="0" topLeftCell="A1">
      <selection activeCell="C38" sqref="C38"/>
    </sheetView>
  </sheetViews>
  <sheetFormatPr defaultColWidth="9.00390625" defaultRowHeight="15.75"/>
  <cols>
    <col min="1" max="1" width="9.00390625" style="42" customWidth="1"/>
    <col min="2" max="2" width="9.00390625" style="43" customWidth="1"/>
    <col min="3" max="3" width="64.00390625" style="28" customWidth="1"/>
    <col min="4" max="4" width="10.125" style="51" bestFit="1" customWidth="1"/>
    <col min="5" max="5" width="9.00390625" style="51" customWidth="1"/>
    <col min="6" max="6" width="9.00390625" style="52" customWidth="1"/>
    <col min="7" max="7" width="9.00390625" style="44" customWidth="1"/>
    <col min="8" max="10" width="9.00390625" style="42" customWidth="1"/>
    <col min="11" max="16384" width="9.00390625" style="35" customWidth="1"/>
  </cols>
  <sheetData>
    <row r="13" spans="3:5" ht="18.75">
      <c r="C13" s="50" t="s">
        <v>74</v>
      </c>
      <c r="D13" s="51">
        <v>33500</v>
      </c>
      <c r="E13" s="53">
        <v>1</v>
      </c>
    </row>
    <row r="15" spans="3:5" ht="18.75">
      <c r="C15" s="50" t="s">
        <v>75</v>
      </c>
      <c r="D15" s="51">
        <f>+E15*$D$13</f>
        <v>2345</v>
      </c>
      <c r="E15" s="53">
        <v>0.07</v>
      </c>
    </row>
    <row r="16" ht="15.75">
      <c r="E16" s="53"/>
    </row>
    <row r="17" spans="3:5" ht="18.75">
      <c r="C17" s="50" t="s">
        <v>76</v>
      </c>
      <c r="D17" s="51">
        <v>3900.138</v>
      </c>
      <c r="E17" s="53">
        <f>+D17/D13</f>
        <v>0.11642202985074626</v>
      </c>
    </row>
    <row r="18" ht="15.75">
      <c r="E18" s="53"/>
    </row>
    <row r="19" spans="3:5" ht="18.75">
      <c r="C19" s="50" t="s">
        <v>77</v>
      </c>
      <c r="D19" s="51">
        <f>+E19*$D$13</f>
        <v>8040</v>
      </c>
      <c r="E19" s="53">
        <v>0.24</v>
      </c>
    </row>
    <row r="20" ht="15.75">
      <c r="E20" s="53"/>
    </row>
    <row r="21" spans="3:5" ht="18.75">
      <c r="C21" s="50" t="s">
        <v>78</v>
      </c>
      <c r="D21" s="51">
        <f>+E21*$D$13</f>
        <v>19214.862</v>
      </c>
      <c r="E21" s="53">
        <f>+E13-E15-E17-E19</f>
        <v>0.5735779701492537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10</dc:creator>
  <cp:keywords/>
  <dc:description/>
  <cp:lastModifiedBy>ADMIN</cp:lastModifiedBy>
  <cp:lastPrinted>2021-11-22T04:07:32Z</cp:lastPrinted>
  <dcterms:created xsi:type="dcterms:W3CDTF">2020-11-30T01:55:43Z</dcterms:created>
  <dcterms:modified xsi:type="dcterms:W3CDTF">2021-11-24T01:37:12Z</dcterms:modified>
  <cp:category/>
  <cp:version/>
  <cp:contentType/>
  <cp:contentStatus/>
</cp:coreProperties>
</file>